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165" windowWidth="28755" windowHeight="15075"/>
  </bookViews>
  <sheets>
    <sheet name="Новый_30" sheetId="2" r:id="rId1"/>
  </sheets>
  <definedNames>
    <definedName name="_xlnm.Print_Titles" localSheetId="0">Новый_30!$A:$O,Новый_30!$5:$6</definedName>
    <definedName name="_xlnm.Print_Area" localSheetId="0">Новый_30!$A$1:$O$30</definedName>
  </definedNames>
  <calcPr calcId="145621"/>
</workbook>
</file>

<file path=xl/calcChain.xml><?xml version="1.0" encoding="utf-8"?>
<calcChain xmlns="http://schemas.openxmlformats.org/spreadsheetml/2006/main">
  <c r="L7" i="2" l="1"/>
  <c r="M7" i="2"/>
  <c r="N7" i="2"/>
  <c r="O7" i="2" s="1"/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C30" i="2"/>
  <c r="D30" i="2"/>
  <c r="E30" i="2"/>
  <c r="G30" i="2"/>
  <c r="H30" i="2"/>
  <c r="J30" i="2"/>
  <c r="K30" i="2"/>
  <c r="B30" i="2"/>
  <c r="C6" i="2"/>
  <c r="D6" i="2" s="1"/>
  <c r="G6" i="2" s="1"/>
  <c r="J6" i="2" s="1"/>
  <c r="M6" i="2" s="1"/>
  <c r="O29" i="2" l="1"/>
  <c r="O26" i="2"/>
  <c r="O23" i="2"/>
  <c r="O20" i="2"/>
  <c r="O17" i="2"/>
  <c r="O14" i="2"/>
  <c r="O11" i="2"/>
  <c r="O8" i="2"/>
  <c r="M30" i="2"/>
  <c r="O27" i="2"/>
  <c r="O24" i="2"/>
  <c r="O21" i="2"/>
  <c r="O18" i="2"/>
  <c r="O15" i="2"/>
  <c r="O12" i="2"/>
  <c r="O9" i="2"/>
  <c r="O28" i="2"/>
  <c r="O25" i="2"/>
  <c r="O22" i="2"/>
  <c r="O19" i="2"/>
  <c r="O16" i="2"/>
  <c r="O13" i="2"/>
  <c r="O10" i="2"/>
  <c r="L30" i="2"/>
  <c r="I30" i="2"/>
  <c r="F30" i="2"/>
  <c r="N30" i="2"/>
  <c r="O30" i="2" l="1"/>
</calcChain>
</file>

<file path=xl/sharedStrings.xml><?xml version="1.0" encoding="utf-8"?>
<sst xmlns="http://schemas.openxmlformats.org/spreadsheetml/2006/main" count="42" uniqueCount="36">
  <si>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</si>
  <si>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</si>
  <si>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</si>
  <si>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</si>
  <si>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</si>
  <si>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</si>
  <si>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</si>
  <si>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</si>
  <si>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</si>
  <si>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</si>
  <si>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</si>
  <si>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</si>
  <si>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</si>
  <si>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</si>
  <si>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</si>
  <si>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</si>
  <si>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</si>
  <si>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</si>
  <si>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</si>
  <si>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</si>
  <si>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</si>
  <si>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</si>
  <si>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</si>
  <si>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Итого</t>
  </si>
  <si>
    <t>Иные виды трансфертов бюджетам муниципальных районов и городских округов</t>
  </si>
  <si>
    <t>Субсидии бюджетам муниципальных районов и городских округов</t>
  </si>
  <si>
    <t>Субвенции бюджетам муниципальных районов и городских округов</t>
  </si>
  <si>
    <t>Дотации из регионального фонда финансовой поддержки  поселений</t>
  </si>
  <si>
    <t>Дотации из регионального фонда финансовой поддержки муниципальных районов (городских округов)</t>
  </si>
  <si>
    <t>Наименование муниципального района (городского округа)</t>
  </si>
  <si>
    <t>(тыс. рублей)</t>
  </si>
  <si>
    <t>Нераспределенный резерв</t>
  </si>
  <si>
    <t>Изменения</t>
  </si>
  <si>
    <t>Уточненный план на 2016 год с учетом изменений</t>
  </si>
  <si>
    <t>Изменение распределения межбюджетных трансфертов бюджетам муниципальных районов и городских округов Ханты-Мансийского автономного округа - Югры на  2016 год</t>
  </si>
  <si>
    <t>Утверждено законом о б-те  от 17.11.2016  № 82-оз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</si>
</sst>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0;[Red]\-#,##0.00;0.00"/>
    <numFmt numFmtId="166" formatCode="* #,##0;* \-#,##0;* &quot;-&quot;;@"/>
    <numFmt numFmtId="167" formatCode="* #,##0.00;* \-#,##0.00;* &quot;-&quot;??;@"/>
    <numFmt numFmtId="168" formatCode="#,##0.0_ ;[Red]\-#,##0.0\ "/>
    <numFmt numFmtId="169" formatCode="#,##0.0_ ;\-#,##0.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2" fillId="0" borderId="0"/>
    <xf numFmtId="166" fontId="3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6" fontId="3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7" fillId="0" borderId="1" xfId="1" applyNumberFormat="1" applyFont="1" applyFill="1" applyBorder="1" applyAlignment="1" applyProtection="1">
      <protection hidden="1"/>
    </xf>
    <xf numFmtId="0" fontId="3" fillId="0" borderId="0" xfId="1" applyFont="1"/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/>
    <xf numFmtId="0" fontId="8" fillId="0" borderId="0" xfId="1" applyFont="1" applyBorder="1"/>
    <xf numFmtId="0" fontId="3" fillId="0" borderId="0" xfId="1" applyFont="1" applyBorder="1"/>
    <xf numFmtId="0" fontId="6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Font="1" applyBorder="1"/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protection hidden="1"/>
    </xf>
    <xf numFmtId="168" fontId="2" fillId="0" borderId="0" xfId="1" applyNumberFormat="1" applyFont="1"/>
    <xf numFmtId="164" fontId="6" fillId="0" borderId="0" xfId="1" applyNumberFormat="1" applyFont="1" applyFill="1" applyBorder="1" applyAlignment="1" applyProtection="1">
      <alignment horizontal="right"/>
      <protection hidden="1"/>
    </xf>
    <xf numFmtId="164" fontId="6" fillId="0" borderId="0" xfId="1" applyNumberFormat="1" applyFont="1" applyFill="1" applyBorder="1" applyAlignment="1" applyProtection="1">
      <protection hidden="1"/>
    </xf>
    <xf numFmtId="169" fontId="7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3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left" vertical="top" wrapText="1"/>
      <protection hidden="1"/>
    </xf>
    <xf numFmtId="169" fontId="6" fillId="0" borderId="1" xfId="1" applyNumberFormat="1" applyFont="1" applyFill="1" applyBorder="1" applyAlignment="1" applyProtection="1">
      <alignment horizontal="right"/>
      <protection hidden="1"/>
    </xf>
    <xf numFmtId="169" fontId="6" fillId="0" borderId="1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10" fillId="0" borderId="1" xfId="1" applyNumberFormat="1" applyFont="1" applyFill="1" applyBorder="1" applyAlignment="1" applyProtection="1">
      <alignment horizontal="left" vertical="top" wrapText="1"/>
      <protection hidden="1"/>
    </xf>
    <xf numFmtId="169" fontId="10" fillId="0" borderId="1" xfId="1" applyNumberFormat="1" applyFont="1" applyFill="1" applyBorder="1" applyAlignment="1" applyProtection="1">
      <alignment horizontal="right"/>
      <protection hidden="1"/>
    </xf>
    <xf numFmtId="169" fontId="10" fillId="0" borderId="1" xfId="1" applyNumberFormat="1" applyFont="1" applyFill="1" applyBorder="1" applyAlignment="1" applyProtection="1">
      <protection hidden="1"/>
    </xf>
    <xf numFmtId="0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169" fontId="12" fillId="0" borderId="1" xfId="1" applyNumberFormat="1" applyFont="1" applyFill="1" applyBorder="1" applyAlignment="1" applyProtection="1">
      <alignment horizontal="right"/>
      <protection hidden="1"/>
    </xf>
    <xf numFmtId="0" fontId="6" fillId="0" borderId="0" xfId="3" applyFont="1" applyFill="1" applyAlignment="1" applyProtection="1">
      <alignment horizontal="right" vertical="top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</cellXfs>
  <cellStyles count="13">
    <cellStyle name="Обычный" xfId="0" builtinId="0"/>
    <cellStyle name="Обычный 2" xfId="1"/>
    <cellStyle name="Обычный 2 2" xfId="3"/>
    <cellStyle name="Обычный 2 2 2" xfId="6"/>
    <cellStyle name="Обычный 2 3" xfId="5"/>
    <cellStyle name="Обычный 2 3 2" xfId="7"/>
    <cellStyle name="Обычный 2 4" xfId="10"/>
    <cellStyle name="Обычный 2 5" xfId="12"/>
    <cellStyle name="Обычный 2 6" xfId="2"/>
    <cellStyle name="Финансовый [0] 2" xfId="4"/>
    <cellStyle name="Финансовый [0] 2 2" xfId="8"/>
    <cellStyle name="Финансовый [0] 2 3" xfId="11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showGridLines="0" tabSelected="1" workbookViewId="0">
      <pane xSplit="1" ySplit="6" topLeftCell="B7" activePane="bottomRight" state="frozen"/>
      <selection activeCell="I1" sqref="I1"/>
      <selection pane="topRight" activeCell="K1" sqref="K1"/>
      <selection pane="bottomLeft" activeCell="I8" sqref="I8"/>
      <selection pane="bottomRight" activeCell="A2" sqref="A2:O2"/>
    </sheetView>
  </sheetViews>
  <sheetFormatPr defaultColWidth="9.140625" defaultRowHeight="12.75" x14ac:dyDescent="0.2"/>
  <cols>
    <col min="1" max="1" width="21.5703125" style="10" customWidth="1"/>
    <col min="2" max="2" width="14.7109375" style="10" customWidth="1"/>
    <col min="3" max="3" width="13.28515625" style="10" customWidth="1"/>
    <col min="4" max="4" width="12.85546875" style="10" customWidth="1"/>
    <col min="5" max="5" width="9.85546875" style="10" customWidth="1"/>
    <col min="6" max="7" width="12.85546875" style="10" customWidth="1"/>
    <col min="8" max="8" width="10.28515625" style="10" bestFit="1" customWidth="1"/>
    <col min="9" max="10" width="12.85546875" style="10" customWidth="1"/>
    <col min="11" max="11" width="10" style="10" customWidth="1"/>
    <col min="12" max="13" width="12.85546875" style="10" customWidth="1"/>
    <col min="14" max="14" width="8.85546875" style="10" bestFit="1" customWidth="1"/>
    <col min="15" max="15" width="12.85546875" style="10" customWidth="1"/>
    <col min="16" max="17" width="9.140625" style="10" customWidth="1"/>
    <col min="18" max="18" width="14.140625" style="11" customWidth="1"/>
    <col min="19" max="20" width="9.140625" style="10" customWidth="1"/>
    <col min="21" max="21" width="13" style="11" customWidth="1"/>
    <col min="22" max="224" width="9.140625" style="10" customWidth="1"/>
    <col min="225" max="16384" width="9.140625" style="10"/>
  </cols>
  <sheetData>
    <row r="1" spans="1:21" ht="24" customHeight="1" x14ac:dyDescent="0.2">
      <c r="A1" s="8"/>
      <c r="B1" s="8"/>
      <c r="C1" s="7"/>
      <c r="D1" s="7"/>
      <c r="E1" s="7"/>
      <c r="F1" s="7"/>
      <c r="G1" s="7"/>
      <c r="H1" s="7"/>
      <c r="I1" s="7"/>
      <c r="J1" s="7"/>
      <c r="K1" s="7"/>
      <c r="L1" s="7"/>
      <c r="M1" s="29"/>
      <c r="N1" s="29"/>
      <c r="O1" s="29"/>
    </row>
    <row r="2" spans="1:21" ht="39.75" customHeight="1" x14ac:dyDescent="0.2">
      <c r="A2" s="31" t="s">
        <v>34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21" ht="9.7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9"/>
      <c r="N3" s="9"/>
      <c r="O3" s="9"/>
    </row>
    <row r="4" spans="1:21" ht="14.25" customHeight="1" x14ac:dyDescent="0.2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9"/>
      <c r="N4" s="9"/>
      <c r="O4" s="13" t="s">
        <v>30</v>
      </c>
    </row>
    <row r="5" spans="1:21" ht="117.75" customHeight="1" x14ac:dyDescent="0.2">
      <c r="A5" s="30" t="s">
        <v>29</v>
      </c>
      <c r="B5" s="18" t="s">
        <v>28</v>
      </c>
      <c r="C5" s="18" t="s">
        <v>27</v>
      </c>
      <c r="D5" s="30" t="s">
        <v>26</v>
      </c>
      <c r="E5" s="30"/>
      <c r="F5" s="30"/>
      <c r="G5" s="30" t="s">
        <v>25</v>
      </c>
      <c r="H5" s="30"/>
      <c r="I5" s="30"/>
      <c r="J5" s="30" t="s">
        <v>24</v>
      </c>
      <c r="K5" s="30"/>
      <c r="L5" s="30"/>
      <c r="M5" s="30" t="s">
        <v>23</v>
      </c>
      <c r="N5" s="30"/>
      <c r="O5" s="30"/>
    </row>
    <row r="6" spans="1:21" s="4" customFormat="1" ht="53.25" customHeight="1" x14ac:dyDescent="0.2">
      <c r="A6" s="30"/>
      <c r="B6" s="19" t="s">
        <v>35</v>
      </c>
      <c r="C6" s="19" t="str">
        <f>B6</f>
        <v>Утверждено законом о б-те  от 17.11.2016  № 82-оз</v>
      </c>
      <c r="D6" s="19" t="str">
        <f>C6</f>
        <v>Утверждено законом о б-те  от 17.11.2016  № 82-оз</v>
      </c>
      <c r="E6" s="27" t="s">
        <v>32</v>
      </c>
      <c r="F6" s="3" t="s">
        <v>33</v>
      </c>
      <c r="G6" s="19" t="str">
        <f>D6</f>
        <v>Утверждено законом о б-те  от 17.11.2016  № 82-оз</v>
      </c>
      <c r="H6" s="27" t="s">
        <v>32</v>
      </c>
      <c r="I6" s="3" t="s">
        <v>33</v>
      </c>
      <c r="J6" s="19" t="str">
        <f>G6</f>
        <v>Утверждено законом о б-те  от 17.11.2016  № 82-оз</v>
      </c>
      <c r="K6" s="27" t="s">
        <v>32</v>
      </c>
      <c r="L6" s="3" t="s">
        <v>33</v>
      </c>
      <c r="M6" s="19" t="str">
        <f>J6</f>
        <v>Утверждено законом о б-те  от 17.11.2016  № 82-оз</v>
      </c>
      <c r="N6" s="27" t="s">
        <v>32</v>
      </c>
      <c r="O6" s="3" t="s">
        <v>33</v>
      </c>
      <c r="R6" s="5"/>
      <c r="U6" s="5"/>
    </row>
    <row r="7" spans="1:21" ht="14.25" customHeight="1" x14ac:dyDescent="0.2">
      <c r="A7" s="20" t="s">
        <v>22</v>
      </c>
      <c r="B7" s="21">
        <v>627790.19999999995</v>
      </c>
      <c r="C7" s="22">
        <v>207675</v>
      </c>
      <c r="D7" s="22">
        <v>2589667.2999999998</v>
      </c>
      <c r="E7" s="26">
        <v>5238</v>
      </c>
      <c r="F7" s="22">
        <f>D7+E7</f>
        <v>2594905.2999999998</v>
      </c>
      <c r="G7" s="22">
        <v>1056536.5</v>
      </c>
      <c r="H7" s="26">
        <v>-612</v>
      </c>
      <c r="I7" s="22">
        <f>G7+H7</f>
        <v>1055924.5</v>
      </c>
      <c r="J7" s="22">
        <v>48949.599999999999</v>
      </c>
      <c r="K7" s="26"/>
      <c r="L7" s="22">
        <f>J7+K7</f>
        <v>48949.599999999999</v>
      </c>
      <c r="M7" s="21">
        <f>B7+C7+D7+G7+J7</f>
        <v>4530618.5999999996</v>
      </c>
      <c r="N7" s="25">
        <f>E7+H7+K7</f>
        <v>4626</v>
      </c>
      <c r="O7" s="21">
        <f>M7+N7</f>
        <v>4535244.5999999996</v>
      </c>
      <c r="P7" s="14"/>
      <c r="Q7" s="14"/>
      <c r="R7" s="15"/>
    </row>
    <row r="8" spans="1:21" ht="14.25" customHeight="1" x14ac:dyDescent="0.2">
      <c r="A8" s="24" t="s">
        <v>21</v>
      </c>
      <c r="B8" s="25"/>
      <c r="C8" s="26">
        <v>537982.69999999995</v>
      </c>
      <c r="D8" s="26">
        <v>8550615.5</v>
      </c>
      <c r="E8" s="26">
        <v>-30415.4</v>
      </c>
      <c r="F8" s="26">
        <f t="shared" ref="F8:F28" si="0">D8+E8</f>
        <v>8520200.0999999996</v>
      </c>
      <c r="G8" s="26">
        <v>2972719.6</v>
      </c>
      <c r="H8" s="26">
        <v>-102961.2</v>
      </c>
      <c r="I8" s="26">
        <f t="shared" ref="I8:I29" si="1">G8+H8</f>
        <v>2869758.4</v>
      </c>
      <c r="J8" s="26">
        <v>23649.5</v>
      </c>
      <c r="K8" s="26"/>
      <c r="L8" s="26">
        <f t="shared" ref="L8:L29" si="2">J8+K8</f>
        <v>23649.5</v>
      </c>
      <c r="M8" s="25">
        <f t="shared" ref="M8:M29" si="3">B8+C8+D8+G8+J8</f>
        <v>12084967.299999999</v>
      </c>
      <c r="N8" s="25">
        <f t="shared" ref="N8:N29" si="4">E8+H8+K8</f>
        <v>-133376.6</v>
      </c>
      <c r="O8" s="25">
        <f t="shared" ref="O8:O29" si="5">M8+N8</f>
        <v>11951590.699999999</v>
      </c>
      <c r="P8" s="14"/>
      <c r="Q8" s="14"/>
      <c r="R8" s="15"/>
    </row>
    <row r="9" spans="1:21" ht="14.25" customHeight="1" x14ac:dyDescent="0.2">
      <c r="A9" s="20" t="s">
        <v>20</v>
      </c>
      <c r="B9" s="21"/>
      <c r="C9" s="22"/>
      <c r="D9" s="22">
        <v>2449671.2999999998</v>
      </c>
      <c r="E9" s="26">
        <v>-363.59999999999991</v>
      </c>
      <c r="F9" s="22">
        <f t="shared" si="0"/>
        <v>2449307.6999999997</v>
      </c>
      <c r="G9" s="22">
        <v>1601262.7</v>
      </c>
      <c r="H9" s="26">
        <v>69032.800000000003</v>
      </c>
      <c r="I9" s="22">
        <f t="shared" si="1"/>
        <v>1670295.5</v>
      </c>
      <c r="J9" s="22">
        <v>258810.3</v>
      </c>
      <c r="K9" s="26"/>
      <c r="L9" s="22">
        <f t="shared" si="2"/>
        <v>258810.3</v>
      </c>
      <c r="M9" s="21">
        <f t="shared" si="3"/>
        <v>4309744.3</v>
      </c>
      <c r="N9" s="25">
        <f t="shared" si="4"/>
        <v>68669.2</v>
      </c>
      <c r="O9" s="21">
        <f t="shared" si="5"/>
        <v>4378413.5</v>
      </c>
      <c r="P9" s="14"/>
      <c r="Q9" s="14"/>
      <c r="R9" s="15"/>
    </row>
    <row r="10" spans="1:21" ht="14.25" customHeight="1" x14ac:dyDescent="0.2">
      <c r="A10" s="20" t="s">
        <v>19</v>
      </c>
      <c r="B10" s="21"/>
      <c r="C10" s="22"/>
      <c r="D10" s="22">
        <v>6331500.4000000004</v>
      </c>
      <c r="E10" s="26">
        <v>-7483.9999999999991</v>
      </c>
      <c r="F10" s="22">
        <f t="shared" si="0"/>
        <v>6324016.4000000004</v>
      </c>
      <c r="G10" s="22">
        <v>1948313</v>
      </c>
      <c r="H10" s="26">
        <v>-58803.499999999993</v>
      </c>
      <c r="I10" s="22">
        <f t="shared" si="1"/>
        <v>1889509.5</v>
      </c>
      <c r="J10" s="22">
        <v>1581.5</v>
      </c>
      <c r="K10" s="26"/>
      <c r="L10" s="22">
        <f t="shared" si="2"/>
        <v>1581.5</v>
      </c>
      <c r="M10" s="21">
        <f t="shared" si="3"/>
        <v>8281394.9000000004</v>
      </c>
      <c r="N10" s="25">
        <f t="shared" si="4"/>
        <v>-66287.499999999985</v>
      </c>
      <c r="O10" s="21">
        <f t="shared" si="5"/>
        <v>8215107.4000000004</v>
      </c>
      <c r="P10" s="14"/>
      <c r="Q10" s="14"/>
      <c r="R10" s="15"/>
    </row>
    <row r="11" spans="1:21" ht="14.25" customHeight="1" x14ac:dyDescent="0.2">
      <c r="A11" s="20" t="s">
        <v>18</v>
      </c>
      <c r="B11" s="21">
        <v>293442.5</v>
      </c>
      <c r="C11" s="22">
        <v>91656.1</v>
      </c>
      <c r="D11" s="22">
        <v>1639513.7</v>
      </c>
      <c r="E11" s="26">
        <v>-88070.399999999994</v>
      </c>
      <c r="F11" s="22">
        <f t="shared" si="0"/>
        <v>1551443.3</v>
      </c>
      <c r="G11" s="22">
        <v>745358.1</v>
      </c>
      <c r="H11" s="26">
        <v>-10859.2</v>
      </c>
      <c r="I11" s="22">
        <f t="shared" si="1"/>
        <v>734498.9</v>
      </c>
      <c r="J11" s="22">
        <v>85156</v>
      </c>
      <c r="K11" s="26"/>
      <c r="L11" s="22">
        <f t="shared" si="2"/>
        <v>85156</v>
      </c>
      <c r="M11" s="21">
        <f t="shared" si="3"/>
        <v>2855126.4</v>
      </c>
      <c r="N11" s="25">
        <f t="shared" si="4"/>
        <v>-98929.599999999991</v>
      </c>
      <c r="O11" s="21">
        <f t="shared" si="5"/>
        <v>2756196.8</v>
      </c>
      <c r="P11" s="14"/>
      <c r="Q11" s="14"/>
      <c r="R11" s="15"/>
    </row>
    <row r="12" spans="1:21" ht="14.25" customHeight="1" x14ac:dyDescent="0.2">
      <c r="A12" s="20" t="s">
        <v>17</v>
      </c>
      <c r="B12" s="21">
        <v>345849</v>
      </c>
      <c r="C12" s="22">
        <v>58815.5</v>
      </c>
      <c r="D12" s="22">
        <v>1154143</v>
      </c>
      <c r="E12" s="26">
        <v>1448.9</v>
      </c>
      <c r="F12" s="22">
        <f t="shared" si="0"/>
        <v>1155591.8999999999</v>
      </c>
      <c r="G12" s="22">
        <v>495151.7</v>
      </c>
      <c r="H12" s="26">
        <v>14303.6</v>
      </c>
      <c r="I12" s="22">
        <f t="shared" si="1"/>
        <v>509455.3</v>
      </c>
      <c r="J12" s="22">
        <v>106558.7</v>
      </c>
      <c r="K12" s="26"/>
      <c r="L12" s="22">
        <f t="shared" si="2"/>
        <v>106558.7</v>
      </c>
      <c r="M12" s="21">
        <f t="shared" si="3"/>
        <v>2160517.9</v>
      </c>
      <c r="N12" s="25">
        <f t="shared" si="4"/>
        <v>15752.5</v>
      </c>
      <c r="O12" s="21">
        <f t="shared" si="5"/>
        <v>2176270.4</v>
      </c>
      <c r="P12" s="14"/>
      <c r="Q12" s="14"/>
      <c r="R12" s="15"/>
    </row>
    <row r="13" spans="1:21" ht="14.25" customHeight="1" x14ac:dyDescent="0.2">
      <c r="A13" s="20" t="s">
        <v>16</v>
      </c>
      <c r="B13" s="21">
        <v>20842.3</v>
      </c>
      <c r="C13" s="22">
        <v>99348.3</v>
      </c>
      <c r="D13" s="22">
        <v>1453199.5</v>
      </c>
      <c r="E13" s="26">
        <v>-621.4</v>
      </c>
      <c r="F13" s="22">
        <f t="shared" si="0"/>
        <v>1452578.1</v>
      </c>
      <c r="G13" s="22">
        <v>535280.5</v>
      </c>
      <c r="H13" s="26">
        <v>-40281.299999999996</v>
      </c>
      <c r="I13" s="22">
        <f t="shared" si="1"/>
        <v>494999.2</v>
      </c>
      <c r="J13" s="22">
        <v>20484.099999999999</v>
      </c>
      <c r="K13" s="26"/>
      <c r="L13" s="22">
        <f t="shared" si="2"/>
        <v>20484.099999999999</v>
      </c>
      <c r="M13" s="21">
        <f t="shared" si="3"/>
        <v>2129154.7000000002</v>
      </c>
      <c r="N13" s="25">
        <f t="shared" si="4"/>
        <v>-40902.699999999997</v>
      </c>
      <c r="O13" s="21">
        <f t="shared" si="5"/>
        <v>2088252.0000000002</v>
      </c>
      <c r="P13" s="14"/>
      <c r="Q13" s="14"/>
      <c r="R13" s="15"/>
    </row>
    <row r="14" spans="1:21" ht="14.25" customHeight="1" x14ac:dyDescent="0.2">
      <c r="A14" s="20" t="s">
        <v>15</v>
      </c>
      <c r="B14" s="21">
        <v>537795.9</v>
      </c>
      <c r="C14" s="22"/>
      <c r="D14" s="22">
        <v>1116819.5</v>
      </c>
      <c r="E14" s="26">
        <v>-99.600000000000051</v>
      </c>
      <c r="F14" s="22">
        <f t="shared" si="0"/>
        <v>1116719.8999999999</v>
      </c>
      <c r="G14" s="22">
        <v>526838.4</v>
      </c>
      <c r="H14" s="26">
        <v>-174138.3</v>
      </c>
      <c r="I14" s="22">
        <f t="shared" si="1"/>
        <v>352700.10000000003</v>
      </c>
      <c r="J14" s="22">
        <v>181416.3</v>
      </c>
      <c r="K14" s="26"/>
      <c r="L14" s="22">
        <f t="shared" si="2"/>
        <v>181416.3</v>
      </c>
      <c r="M14" s="21">
        <f t="shared" si="3"/>
        <v>2362870.0999999996</v>
      </c>
      <c r="N14" s="25">
        <f t="shared" si="4"/>
        <v>-174237.9</v>
      </c>
      <c r="O14" s="21">
        <f t="shared" si="5"/>
        <v>2188632.1999999997</v>
      </c>
      <c r="P14" s="14"/>
      <c r="Q14" s="14"/>
      <c r="R14" s="15"/>
    </row>
    <row r="15" spans="1:21" ht="14.25" customHeight="1" x14ac:dyDescent="0.2">
      <c r="A15" s="20" t="s">
        <v>14</v>
      </c>
      <c r="B15" s="21">
        <v>304770.5</v>
      </c>
      <c r="C15" s="22">
        <v>70442.7</v>
      </c>
      <c r="D15" s="22">
        <v>980539.1</v>
      </c>
      <c r="E15" s="26">
        <v>-627.9</v>
      </c>
      <c r="F15" s="22">
        <f t="shared" si="0"/>
        <v>979911.2</v>
      </c>
      <c r="G15" s="22">
        <v>269520</v>
      </c>
      <c r="H15" s="26">
        <v>0</v>
      </c>
      <c r="I15" s="22">
        <f t="shared" si="1"/>
        <v>269520</v>
      </c>
      <c r="J15" s="22">
        <v>215156.4</v>
      </c>
      <c r="K15" s="26"/>
      <c r="L15" s="22">
        <f t="shared" si="2"/>
        <v>215156.4</v>
      </c>
      <c r="M15" s="21">
        <f t="shared" si="3"/>
        <v>1840428.7</v>
      </c>
      <c r="N15" s="25">
        <f t="shared" si="4"/>
        <v>-627.9</v>
      </c>
      <c r="O15" s="21">
        <f t="shared" si="5"/>
        <v>1839800.8</v>
      </c>
      <c r="P15" s="14"/>
      <c r="Q15" s="14"/>
      <c r="R15" s="15"/>
    </row>
    <row r="16" spans="1:21" ht="14.25" customHeight="1" x14ac:dyDescent="0.2">
      <c r="A16" s="20" t="s">
        <v>13</v>
      </c>
      <c r="B16" s="21">
        <v>297509.2</v>
      </c>
      <c r="C16" s="22">
        <v>91859.4</v>
      </c>
      <c r="D16" s="22">
        <v>1587364.3</v>
      </c>
      <c r="E16" s="26">
        <v>6994.7999999999993</v>
      </c>
      <c r="F16" s="22">
        <f t="shared" si="0"/>
        <v>1594359.1</v>
      </c>
      <c r="G16" s="22">
        <v>1557075.8</v>
      </c>
      <c r="H16" s="26">
        <v>22509.7</v>
      </c>
      <c r="I16" s="22">
        <f t="shared" si="1"/>
        <v>1579585.5</v>
      </c>
      <c r="J16" s="22">
        <v>221785.7</v>
      </c>
      <c r="K16" s="26"/>
      <c r="L16" s="22">
        <f t="shared" si="2"/>
        <v>221785.7</v>
      </c>
      <c r="M16" s="21">
        <f t="shared" si="3"/>
        <v>3755594.4000000004</v>
      </c>
      <c r="N16" s="25">
        <f t="shared" si="4"/>
        <v>29504.5</v>
      </c>
      <c r="O16" s="21">
        <f t="shared" si="5"/>
        <v>3785098.9000000004</v>
      </c>
      <c r="P16" s="14"/>
      <c r="Q16" s="14"/>
      <c r="R16" s="15"/>
    </row>
    <row r="17" spans="1:21" ht="14.25" customHeight="1" x14ac:dyDescent="0.2">
      <c r="A17" s="20" t="s">
        <v>12</v>
      </c>
      <c r="B17" s="21">
        <v>242512.4</v>
      </c>
      <c r="C17" s="22">
        <v>60624.4</v>
      </c>
      <c r="D17" s="22">
        <v>1081746.2</v>
      </c>
      <c r="E17" s="26">
        <v>-24612.100000000002</v>
      </c>
      <c r="F17" s="22">
        <f t="shared" si="0"/>
        <v>1057134.0999999999</v>
      </c>
      <c r="G17" s="22">
        <v>761771.1</v>
      </c>
      <c r="H17" s="26">
        <v>-23909.5</v>
      </c>
      <c r="I17" s="22">
        <f t="shared" si="1"/>
        <v>737861.6</v>
      </c>
      <c r="J17" s="22">
        <v>179585.3</v>
      </c>
      <c r="K17" s="26">
        <v>-47940.4</v>
      </c>
      <c r="L17" s="22">
        <f t="shared" si="2"/>
        <v>131644.9</v>
      </c>
      <c r="M17" s="21">
        <f t="shared" si="3"/>
        <v>2326239.4</v>
      </c>
      <c r="N17" s="25">
        <f t="shared" si="4"/>
        <v>-96462</v>
      </c>
      <c r="O17" s="21">
        <f t="shared" si="5"/>
        <v>2229777.4</v>
      </c>
      <c r="P17" s="14"/>
      <c r="Q17" s="14"/>
      <c r="R17" s="15"/>
    </row>
    <row r="18" spans="1:21" ht="14.25" customHeight="1" x14ac:dyDescent="0.2">
      <c r="A18" s="20" t="s">
        <v>11</v>
      </c>
      <c r="B18" s="21">
        <v>176424.4</v>
      </c>
      <c r="C18" s="22">
        <v>28527</v>
      </c>
      <c r="D18" s="22">
        <v>454271.8</v>
      </c>
      <c r="E18" s="26">
        <v>-5710.9</v>
      </c>
      <c r="F18" s="22">
        <f t="shared" si="0"/>
        <v>448560.89999999997</v>
      </c>
      <c r="G18" s="22">
        <v>328129.90000000002</v>
      </c>
      <c r="H18" s="26">
        <v>-293.29999999999995</v>
      </c>
      <c r="I18" s="22">
        <f t="shared" si="1"/>
        <v>327836.60000000003</v>
      </c>
      <c r="J18" s="22">
        <v>166465.70000000001</v>
      </c>
      <c r="K18" s="26"/>
      <c r="L18" s="22">
        <f t="shared" si="2"/>
        <v>166465.70000000001</v>
      </c>
      <c r="M18" s="21">
        <f t="shared" si="3"/>
        <v>1153818.8</v>
      </c>
      <c r="N18" s="25">
        <f t="shared" si="4"/>
        <v>-6004.2</v>
      </c>
      <c r="O18" s="21">
        <f t="shared" si="5"/>
        <v>1147814.6000000001</v>
      </c>
      <c r="P18" s="14"/>
      <c r="Q18" s="14"/>
      <c r="R18" s="15"/>
    </row>
    <row r="19" spans="1:21" ht="14.25" customHeight="1" x14ac:dyDescent="0.2">
      <c r="A19" s="20" t="s">
        <v>10</v>
      </c>
      <c r="B19" s="21"/>
      <c r="C19" s="22"/>
      <c r="D19" s="22">
        <v>1237251.8999999999</v>
      </c>
      <c r="E19" s="26">
        <v>-206.10000000000002</v>
      </c>
      <c r="F19" s="22">
        <f t="shared" si="0"/>
        <v>1237045.7999999998</v>
      </c>
      <c r="G19" s="22">
        <v>940069.3</v>
      </c>
      <c r="H19" s="26">
        <v>40306.399999999994</v>
      </c>
      <c r="I19" s="22">
        <f t="shared" si="1"/>
        <v>980375.70000000007</v>
      </c>
      <c r="J19" s="22">
        <v>288641.5</v>
      </c>
      <c r="K19" s="26"/>
      <c r="L19" s="22">
        <f t="shared" si="2"/>
        <v>288641.5</v>
      </c>
      <c r="M19" s="21">
        <f t="shared" si="3"/>
        <v>2465962.7000000002</v>
      </c>
      <c r="N19" s="25">
        <f t="shared" si="4"/>
        <v>40100.299999999996</v>
      </c>
      <c r="O19" s="21">
        <f t="shared" si="5"/>
        <v>2506063</v>
      </c>
      <c r="P19" s="14"/>
      <c r="Q19" s="14"/>
      <c r="R19" s="15"/>
    </row>
    <row r="20" spans="1:21" ht="14.25" customHeight="1" x14ac:dyDescent="0.2">
      <c r="A20" s="20" t="s">
        <v>9</v>
      </c>
      <c r="B20" s="21">
        <v>260579.9</v>
      </c>
      <c r="C20" s="22"/>
      <c r="D20" s="22">
        <v>1112182.8999999999</v>
      </c>
      <c r="E20" s="26">
        <v>698.5</v>
      </c>
      <c r="F20" s="22">
        <f t="shared" si="0"/>
        <v>1112881.3999999999</v>
      </c>
      <c r="G20" s="22">
        <v>851561.4</v>
      </c>
      <c r="H20" s="26">
        <v>-92059.5</v>
      </c>
      <c r="I20" s="22">
        <f t="shared" si="1"/>
        <v>759501.9</v>
      </c>
      <c r="J20" s="22">
        <v>214732.79999999999</v>
      </c>
      <c r="K20" s="26"/>
      <c r="L20" s="22">
        <f t="shared" si="2"/>
        <v>214732.79999999999</v>
      </c>
      <c r="M20" s="21">
        <f t="shared" si="3"/>
        <v>2439056.9999999995</v>
      </c>
      <c r="N20" s="25">
        <f t="shared" si="4"/>
        <v>-91361</v>
      </c>
      <c r="O20" s="21">
        <f t="shared" si="5"/>
        <v>2347695.9999999995</v>
      </c>
      <c r="P20" s="14"/>
      <c r="Q20" s="14"/>
      <c r="R20" s="15"/>
    </row>
    <row r="21" spans="1:21" ht="14.25" customHeight="1" x14ac:dyDescent="0.2">
      <c r="A21" s="20" t="s">
        <v>8</v>
      </c>
      <c r="B21" s="21">
        <v>576543.19999999995</v>
      </c>
      <c r="C21" s="22"/>
      <c r="D21" s="22">
        <v>1495086.8</v>
      </c>
      <c r="E21" s="26">
        <v>3833.2999999999997</v>
      </c>
      <c r="F21" s="22">
        <f t="shared" si="0"/>
        <v>1498920.1</v>
      </c>
      <c r="G21" s="22">
        <v>687120</v>
      </c>
      <c r="H21" s="26">
        <v>-769.2</v>
      </c>
      <c r="I21" s="22">
        <f t="shared" si="1"/>
        <v>686350.8</v>
      </c>
      <c r="J21" s="22">
        <v>381250.3</v>
      </c>
      <c r="K21" s="26"/>
      <c r="L21" s="22">
        <f t="shared" si="2"/>
        <v>381250.3</v>
      </c>
      <c r="M21" s="21">
        <f t="shared" si="3"/>
        <v>3140000.3</v>
      </c>
      <c r="N21" s="25">
        <f t="shared" si="4"/>
        <v>3064.0999999999995</v>
      </c>
      <c r="O21" s="21">
        <f t="shared" si="5"/>
        <v>3143064.4</v>
      </c>
      <c r="P21" s="14"/>
      <c r="Q21" s="14"/>
      <c r="R21" s="15"/>
    </row>
    <row r="22" spans="1:21" ht="14.25" customHeight="1" x14ac:dyDescent="0.2">
      <c r="A22" s="20" t="s">
        <v>7</v>
      </c>
      <c r="B22" s="21">
        <v>579752.80000000005</v>
      </c>
      <c r="C22" s="22"/>
      <c r="D22" s="22">
        <v>1419477</v>
      </c>
      <c r="E22" s="26">
        <v>-1411.1</v>
      </c>
      <c r="F22" s="22">
        <f t="shared" si="0"/>
        <v>1418065.9</v>
      </c>
      <c r="G22" s="22">
        <v>1299382.6000000001</v>
      </c>
      <c r="H22" s="26">
        <v>32857.199999999997</v>
      </c>
      <c r="I22" s="22">
        <f t="shared" si="1"/>
        <v>1332239.8</v>
      </c>
      <c r="J22" s="22">
        <v>607139.80000000005</v>
      </c>
      <c r="K22" s="26"/>
      <c r="L22" s="22">
        <f t="shared" si="2"/>
        <v>607139.80000000005</v>
      </c>
      <c r="M22" s="21">
        <f t="shared" si="3"/>
        <v>3905752.2</v>
      </c>
      <c r="N22" s="25">
        <f t="shared" si="4"/>
        <v>31446.1</v>
      </c>
      <c r="O22" s="21">
        <f t="shared" si="5"/>
        <v>3937198.3000000003</v>
      </c>
      <c r="P22" s="14"/>
      <c r="Q22" s="14"/>
      <c r="R22" s="15"/>
    </row>
    <row r="23" spans="1:21" ht="14.25" customHeight="1" x14ac:dyDescent="0.2">
      <c r="A23" s="20" t="s">
        <v>6</v>
      </c>
      <c r="B23" s="21">
        <v>367918.1</v>
      </c>
      <c r="C23" s="22"/>
      <c r="D23" s="22">
        <v>1386625.6</v>
      </c>
      <c r="E23" s="26">
        <v>1545.6000000000001</v>
      </c>
      <c r="F23" s="22">
        <f t="shared" si="0"/>
        <v>1388171.2000000002</v>
      </c>
      <c r="G23" s="22">
        <v>1595275</v>
      </c>
      <c r="H23" s="26">
        <v>75992.799999999988</v>
      </c>
      <c r="I23" s="22">
        <f t="shared" si="1"/>
        <v>1671267.8</v>
      </c>
      <c r="J23" s="22">
        <v>57111.8</v>
      </c>
      <c r="K23" s="26"/>
      <c r="L23" s="22">
        <f t="shared" si="2"/>
        <v>57111.8</v>
      </c>
      <c r="M23" s="21">
        <f t="shared" si="3"/>
        <v>3406930.5</v>
      </c>
      <c r="N23" s="25">
        <f t="shared" si="4"/>
        <v>77538.399999999994</v>
      </c>
      <c r="O23" s="21">
        <f t="shared" si="5"/>
        <v>3484468.9</v>
      </c>
      <c r="P23" s="14"/>
      <c r="Q23" s="14"/>
      <c r="R23" s="15"/>
    </row>
    <row r="24" spans="1:21" ht="14.25" customHeight="1" x14ac:dyDescent="0.2">
      <c r="A24" s="20" t="s">
        <v>5</v>
      </c>
      <c r="B24" s="21"/>
      <c r="C24" s="22"/>
      <c r="D24" s="22">
        <v>4150005</v>
      </c>
      <c r="E24" s="26">
        <v>-10414.6</v>
      </c>
      <c r="F24" s="22">
        <f t="shared" si="0"/>
        <v>4139590.4</v>
      </c>
      <c r="G24" s="22">
        <v>1547367.8</v>
      </c>
      <c r="H24" s="26">
        <v>-25435.100000000002</v>
      </c>
      <c r="I24" s="22">
        <f t="shared" si="1"/>
        <v>1521932.7</v>
      </c>
      <c r="J24" s="22">
        <v>26632.3</v>
      </c>
      <c r="K24" s="26"/>
      <c r="L24" s="22">
        <f t="shared" si="2"/>
        <v>26632.3</v>
      </c>
      <c r="M24" s="21">
        <f t="shared" si="3"/>
        <v>5724005.0999999996</v>
      </c>
      <c r="N24" s="25">
        <f t="shared" si="4"/>
        <v>-35849.700000000004</v>
      </c>
      <c r="O24" s="21">
        <f t="shared" si="5"/>
        <v>5688155.3999999994</v>
      </c>
      <c r="P24" s="14"/>
      <c r="Q24" s="14"/>
      <c r="R24" s="15"/>
    </row>
    <row r="25" spans="1:21" ht="14.25" customHeight="1" x14ac:dyDescent="0.2">
      <c r="A25" s="20" t="s">
        <v>4</v>
      </c>
      <c r="B25" s="21">
        <v>370153.7</v>
      </c>
      <c r="C25" s="22"/>
      <c r="D25" s="22">
        <v>1572263.6</v>
      </c>
      <c r="E25" s="26">
        <v>-2679.2999999999997</v>
      </c>
      <c r="F25" s="22">
        <f t="shared" si="0"/>
        <v>1569584.3</v>
      </c>
      <c r="G25" s="22">
        <v>1406298.8</v>
      </c>
      <c r="H25" s="26">
        <v>-620303.39999999991</v>
      </c>
      <c r="I25" s="22">
        <f t="shared" si="1"/>
        <v>785995.40000000014</v>
      </c>
      <c r="J25" s="22">
        <v>380197.3</v>
      </c>
      <c r="K25" s="26"/>
      <c r="L25" s="22">
        <f t="shared" si="2"/>
        <v>380197.3</v>
      </c>
      <c r="M25" s="21">
        <f t="shared" si="3"/>
        <v>3728913.4</v>
      </c>
      <c r="N25" s="25">
        <f t="shared" si="4"/>
        <v>-622982.69999999995</v>
      </c>
      <c r="O25" s="21">
        <f t="shared" si="5"/>
        <v>3105930.7</v>
      </c>
      <c r="P25" s="14"/>
      <c r="Q25" s="14"/>
      <c r="R25" s="15"/>
    </row>
    <row r="26" spans="1:21" ht="14.25" customHeight="1" x14ac:dyDescent="0.2">
      <c r="A26" s="20" t="s">
        <v>3</v>
      </c>
      <c r="B26" s="21">
        <v>258319.4</v>
      </c>
      <c r="C26" s="22"/>
      <c r="D26" s="22">
        <v>1443231.3</v>
      </c>
      <c r="E26" s="26">
        <v>-33494.200000000004</v>
      </c>
      <c r="F26" s="22">
        <f t="shared" si="0"/>
        <v>1409737.1</v>
      </c>
      <c r="G26" s="22">
        <v>740418.2</v>
      </c>
      <c r="H26" s="26">
        <v>-32630.199999999997</v>
      </c>
      <c r="I26" s="22">
        <f t="shared" si="1"/>
        <v>707788</v>
      </c>
      <c r="J26" s="22">
        <v>242758.5</v>
      </c>
      <c r="K26" s="26"/>
      <c r="L26" s="22">
        <f t="shared" si="2"/>
        <v>242758.5</v>
      </c>
      <c r="M26" s="21">
        <f t="shared" si="3"/>
        <v>2684727.4</v>
      </c>
      <c r="N26" s="25">
        <f t="shared" si="4"/>
        <v>-66124.399999999994</v>
      </c>
      <c r="O26" s="21">
        <f t="shared" si="5"/>
        <v>2618603</v>
      </c>
      <c r="P26" s="14"/>
      <c r="Q26" s="14"/>
      <c r="R26" s="15"/>
    </row>
    <row r="27" spans="1:21" ht="14.25" customHeight="1" x14ac:dyDescent="0.2">
      <c r="A27" s="20" t="s">
        <v>2</v>
      </c>
      <c r="B27" s="21"/>
      <c r="C27" s="22"/>
      <c r="D27" s="22">
        <v>1279096.2</v>
      </c>
      <c r="E27" s="26">
        <v>-3060.8</v>
      </c>
      <c r="F27" s="22">
        <f t="shared" si="0"/>
        <v>1276035.3999999999</v>
      </c>
      <c r="G27" s="22">
        <v>714364.5</v>
      </c>
      <c r="H27" s="26">
        <v>60773.2</v>
      </c>
      <c r="I27" s="22">
        <f t="shared" si="1"/>
        <v>775137.7</v>
      </c>
      <c r="J27" s="22">
        <v>64731.4</v>
      </c>
      <c r="K27" s="26"/>
      <c r="L27" s="22">
        <f t="shared" si="2"/>
        <v>64731.4</v>
      </c>
      <c r="M27" s="21">
        <f t="shared" si="3"/>
        <v>2058192.0999999999</v>
      </c>
      <c r="N27" s="25">
        <f t="shared" si="4"/>
        <v>57712.399999999994</v>
      </c>
      <c r="O27" s="21">
        <f t="shared" si="5"/>
        <v>2115904.5</v>
      </c>
      <c r="P27" s="14"/>
      <c r="Q27" s="14"/>
      <c r="R27" s="15"/>
    </row>
    <row r="28" spans="1:21" ht="14.25" customHeight="1" x14ac:dyDescent="0.2">
      <c r="A28" s="20" t="s">
        <v>1</v>
      </c>
      <c r="B28" s="21"/>
      <c r="C28" s="22"/>
      <c r="D28" s="22">
        <v>1422831.1</v>
      </c>
      <c r="E28" s="26">
        <v>385.2</v>
      </c>
      <c r="F28" s="22">
        <f t="shared" si="0"/>
        <v>1423216.3</v>
      </c>
      <c r="G28" s="22">
        <v>1010938.3</v>
      </c>
      <c r="H28" s="26">
        <v>5473.8</v>
      </c>
      <c r="I28" s="22">
        <f t="shared" si="1"/>
        <v>1016412.1000000001</v>
      </c>
      <c r="J28" s="22">
        <v>157860.79999999999</v>
      </c>
      <c r="K28" s="26"/>
      <c r="L28" s="22">
        <f t="shared" si="2"/>
        <v>157860.79999999999</v>
      </c>
      <c r="M28" s="21">
        <f t="shared" si="3"/>
        <v>2591630.2000000002</v>
      </c>
      <c r="N28" s="25">
        <f t="shared" si="4"/>
        <v>5859</v>
      </c>
      <c r="O28" s="21">
        <f t="shared" si="5"/>
        <v>2597489.2000000002</v>
      </c>
      <c r="P28" s="14"/>
      <c r="Q28" s="14"/>
      <c r="R28" s="15"/>
    </row>
    <row r="29" spans="1:21" ht="14.25" customHeight="1" x14ac:dyDescent="0.2">
      <c r="A29" s="23" t="s">
        <v>31</v>
      </c>
      <c r="B29" s="21"/>
      <c r="C29" s="22"/>
      <c r="D29" s="22"/>
      <c r="E29" s="26"/>
      <c r="F29" s="22"/>
      <c r="G29" s="22">
        <v>656635.69999999995</v>
      </c>
      <c r="H29" s="26">
        <v>999015.5</v>
      </c>
      <c r="I29" s="22">
        <f t="shared" si="1"/>
        <v>1655651.2</v>
      </c>
      <c r="J29" s="22">
        <v>69423.899999999994</v>
      </c>
      <c r="K29" s="26"/>
      <c r="L29" s="22">
        <f t="shared" si="2"/>
        <v>69423.899999999994</v>
      </c>
      <c r="M29" s="21">
        <f t="shared" si="3"/>
        <v>726059.6</v>
      </c>
      <c r="N29" s="25">
        <f t="shared" si="4"/>
        <v>999015.5</v>
      </c>
      <c r="O29" s="21">
        <f t="shared" si="5"/>
        <v>1725075.1</v>
      </c>
      <c r="P29" s="14"/>
      <c r="Q29" s="14"/>
      <c r="R29" s="15"/>
      <c r="S29" s="2"/>
      <c r="T29" s="2"/>
      <c r="U29" s="16"/>
    </row>
    <row r="30" spans="1:21" s="2" customFormat="1" ht="14.25" customHeight="1" x14ac:dyDescent="0.2">
      <c r="A30" s="1" t="s">
        <v>0</v>
      </c>
      <c r="B30" s="17">
        <f>SUM(B7:B29)</f>
        <v>5260203.5</v>
      </c>
      <c r="C30" s="17">
        <f t="shared" ref="C30:O30" si="6">SUM(C7:C29)</f>
        <v>1246931.0999999999</v>
      </c>
      <c r="D30" s="17">
        <f t="shared" si="6"/>
        <v>45907103.000000007</v>
      </c>
      <c r="E30" s="28">
        <f t="shared" si="6"/>
        <v>-189127.09999999998</v>
      </c>
      <c r="F30" s="17">
        <f t="shared" si="6"/>
        <v>45717975.899999999</v>
      </c>
      <c r="G30" s="17">
        <f t="shared" si="6"/>
        <v>24247388.900000002</v>
      </c>
      <c r="H30" s="28">
        <f t="shared" si="6"/>
        <v>137209.30000000028</v>
      </c>
      <c r="I30" s="17">
        <f t="shared" si="6"/>
        <v>24384598.199999999</v>
      </c>
      <c r="J30" s="17">
        <f t="shared" si="6"/>
        <v>4000079.4999999991</v>
      </c>
      <c r="K30" s="28">
        <f t="shared" si="6"/>
        <v>-47940.4</v>
      </c>
      <c r="L30" s="17">
        <f t="shared" si="6"/>
        <v>3952139.0999999987</v>
      </c>
      <c r="M30" s="17">
        <f t="shared" si="6"/>
        <v>80661706</v>
      </c>
      <c r="N30" s="28">
        <f t="shared" si="6"/>
        <v>-99858.199999999953</v>
      </c>
      <c r="O30" s="17">
        <f t="shared" si="6"/>
        <v>80561847.799999997</v>
      </c>
      <c r="P30" s="14"/>
      <c r="Q30" s="14"/>
      <c r="R30" s="15"/>
      <c r="U30" s="6"/>
    </row>
  </sheetData>
  <mergeCells count="7">
    <mergeCell ref="M1:O1"/>
    <mergeCell ref="A2:O2"/>
    <mergeCell ref="G5:I5"/>
    <mergeCell ref="D5:F5"/>
    <mergeCell ref="A5:A6"/>
    <mergeCell ref="M5:O5"/>
    <mergeCell ref="J5:L5"/>
  </mergeCells>
  <pageMargins left="0.39370078740157483" right="0.19685039370078741" top="0.78740157480314965" bottom="0.19685039370078741" header="0.39370078740157483" footer="0.19685039370078741"/>
  <pageSetup paperSize="9" scale="73" firstPageNumber="1087" orientation="landscape" useFirstPageNumber="1" r:id="rId1"/>
  <headerFooter alignWithMargins="0"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Новый_30</vt:lpstr>
      <vt:lpstr>Новый_30!Заголовки_для_печати</vt:lpstr>
      <vt:lpstr>Новый_30!Область_печати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SklyarovaMS</cp:lastModifiedBy>
  <cp:lastPrinted>2017-01-30T11:25:24Z</cp:lastPrinted>
  <dcterms:created xsi:type="dcterms:W3CDTF">2016-10-31T11:00:26Z</dcterms:created>
  <dcterms:modified xsi:type="dcterms:W3CDTF">2017-01-30T11:25:31Z</dcterms:modified>
</cp:coreProperties>
</file>